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defaultThemeVersion="124226"/>
  <bookViews>
    <workbookView xWindow="0" yWindow="0" windowWidth="19200" windowHeight="7305" activeTab="0"/>
  </bookViews>
  <sheets>
    <sheet name="GCP" sheetId="1" r:id="rId1"/>
  </sheets>
  <definedNames/>
  <calcPr calcId="191029"/>
</workbook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<sst xmlns="http://schemas.openxmlformats.org/spreadsheetml/2006/main" count="46" uniqueCount="46">
  <si>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</si>
  <si>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</si>
  <si>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</si>
  <si>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</si>
  <si>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</si>
  <si>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</si>
  <si>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</si>
  <si>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</si>
  <si>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</si>
  <si>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</si>
  <si>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</si>
  <si>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</si>
  <si>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</si>
  <si>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</si>
  <si>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</si>
  <si>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</si>
  <si>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</si>
  <si>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</si>
  <si>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</si>
  <si>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</si>
  <si>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</si>
  <si>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</si>
  <si>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</si>
  <si>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</si>
  <si>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</si>
  <si>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</si>
  <si>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</si>
  <si>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</si>
  <si>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</si>
  <si>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</si>
  <si>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</si>
  <si>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</si>
  <si>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</si>
  <si>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</si>
  <si>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</si>
  <si>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</si>
  <si>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</si>
  <si>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</si>
  <si>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</si>
  <si>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</si>
  <si>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</si>
  <si>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León, Guanajuato
Gasto por Categoría Programática
Del 01 de Enero al 31 de Marzo 2021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</si>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</sst>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indent="1"/>
      <protection locked="0"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0" borderId="0" xfId="27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7" xfId="28" applyFont="1" applyFill="1" applyBorder="1" applyAlignment="1">
      <alignment horizontal="center" vertical="center"/>
      <protection/>
    </xf>
    <xf numFmtId="0" fontId="6" fillId="0" borderId="8" xfId="28" applyNumberFormat="1" applyFont="1" applyFill="1" applyBorder="1" applyAlignment="1">
      <alignment horizontal="center" vertical="center" wrapText="1"/>
      <protection/>
    </xf>
    <xf numFmtId="4" fontId="2" fillId="0" borderId="9" xfId="0" applyNumberFormat="1" applyFont="1" applyFill="1" applyBorder="1" applyProtection="1">
      <protection locked="0"/>
    </xf>
    <xf numFmtId="0" fontId="2" fillId="0" borderId="0" xfId="28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27" applyFont="1" applyFill="1" applyBorder="1" applyAlignment="1" applyProtection="1">
      <alignment horizontal="left" vertical="top"/>
      <protection hidden="1"/>
    </xf>
    <xf numFmtId="4" fontId="6" fillId="2" borderId="10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3" fontId="6" fillId="0" borderId="9" xfId="0" applyNumberFormat="1" applyFont="1" applyFill="1" applyBorder="1" applyAlignment="1" applyProtection="1">
      <alignment horizontal="right"/>
      <protection locked="0"/>
    </xf>
    <xf numFmtId="3" fontId="6" fillId="0" borderId="9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>
      <protection locked="0"/>
    </xf>
    <xf numFmtId="3" fontId="2" fillId="0" borderId="11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12" xfId="28" applyFont="1" applyFill="1" applyBorder="1" applyAlignment="1" applyProtection="1">
      <alignment horizontal="center" vertical="center" wrapText="1"/>
      <protection locked="0"/>
    </xf>
    <xf numFmtId="4" fontId="6" fillId="2" borderId="8" xfId="28" applyNumberFormat="1" applyFont="1" applyFill="1" applyBorder="1" applyAlignment="1">
      <alignment horizontal="center" vertical="center" wrapText="1"/>
      <protection/>
    </xf>
    <xf numFmtId="4" fontId="6" fillId="2" borderId="11" xfId="28" applyNumberFormat="1" applyFont="1" applyFill="1" applyBorder="1" applyAlignment="1">
      <alignment horizontal="center" vertical="center" wrapText="1"/>
      <protection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0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Porcentual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361950</xdr:colOff>
      <xdr:row>1</xdr:row>
      <xdr:rowOff>0</xdr:rowOff>
    </xdr:to>
    <xdr:pic>
      <xdr:nvPicPr>
        <xdr:cNvPr id="3" name="Imagen 2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561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showGridLines="0" tabSelected="1" view="pageBreakPreview" zoomScaleSheetLayoutView="100" workbookViewId="0" topLeftCell="A1">
      <selection activeCell="A2" sqref="A2:C4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5.1" customHeight="1">
      <c r="A1" s="35" t="s">
        <v>41</v>
      </c>
      <c r="B1" s="32"/>
      <c r="C1" s="32"/>
      <c r="D1" s="32"/>
      <c r="E1" s="32"/>
      <c r="F1" s="32"/>
      <c r="G1" s="32"/>
      <c r="H1" s="32"/>
      <c r="I1" s="36"/>
    </row>
    <row r="2" spans="1:9" ht="15" customHeight="1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5" customHeight="1">
      <c r="A3" s="40"/>
      <c r="B3" s="41"/>
      <c r="C3" s="42"/>
      <c r="D3" s="22" t="s">
        <v>31</v>
      </c>
      <c r="E3" s="7" t="s">
        <v>40</v>
      </c>
      <c r="F3" s="7" t="s">
        <v>32</v>
      </c>
      <c r="G3" s="7" t="s">
        <v>33</v>
      </c>
      <c r="H3" s="23" t="s">
        <v>34</v>
      </c>
      <c r="I3" s="34"/>
    </row>
    <row r="4" spans="1:9" ht="15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5">
      <c r="A5" s="12"/>
      <c r="B5" s="16"/>
      <c r="C5" s="16"/>
      <c r="D5" s="17"/>
      <c r="E5" s="17"/>
      <c r="F5" s="17"/>
      <c r="G5" s="17"/>
      <c r="H5" s="17"/>
      <c r="I5" s="17"/>
    </row>
    <row r="6" spans="1:9" ht="15">
      <c r="A6" s="19" t="s">
        <v>29</v>
      </c>
      <c r="B6" s="8"/>
      <c r="D6" s="24">
        <f>D7+D10+D19+D23+D26+D31</f>
        <v>5702114195.829996</v>
      </c>
      <c r="E6" s="24">
        <f aca="true" t="shared" si="0" ref="E6:H6">E7+E10+E19+E23+E26+E31</f>
        <v>1065780543.8100002</v>
      </c>
      <c r="F6" s="24">
        <f t="shared" si="0"/>
        <v>6767894739.639994</v>
      </c>
      <c r="G6" s="24">
        <f t="shared" si="0"/>
        <v>1286044726.8000002</v>
      </c>
      <c r="H6" s="24">
        <f t="shared" si="0"/>
        <v>1213484212.6299999</v>
      </c>
      <c r="I6" s="24">
        <f>F6-G6</f>
        <v>5481850012.8399935</v>
      </c>
    </row>
    <row r="7" spans="1:9" ht="15">
      <c r="A7" s="13"/>
      <c r="B7" s="21" t="s">
        <v>0</v>
      </c>
      <c r="C7" s="20"/>
      <c r="D7" s="25">
        <f>SUM(D8:D9)</f>
        <v>0</v>
      </c>
      <c r="E7" s="25">
        <f aca="true" t="shared" si="1" ref="E7:H7">SUM(E8:E9)</f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>F7-G7</f>
        <v>0</v>
      </c>
    </row>
    <row r="8" spans="1:9" ht="15">
      <c r="A8" s="13"/>
      <c r="B8" s="9"/>
      <c r="C8" s="3" t="s">
        <v>1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f>F8-G8</f>
        <v>0</v>
      </c>
    </row>
    <row r="9" spans="1:9" ht="15">
      <c r="A9" s="13"/>
      <c r="B9" s="9"/>
      <c r="C9" s="3" t="s">
        <v>2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f>F9-G9</f>
        <v>0</v>
      </c>
    </row>
    <row r="10" spans="1:9" ht="15">
      <c r="A10" s="13"/>
      <c r="B10" s="21" t="s">
        <v>3</v>
      </c>
      <c r="C10" s="20"/>
      <c r="D10" s="25">
        <f>SUM(D11:D18)</f>
        <v>4576956520.439996</v>
      </c>
      <c r="E10" s="25">
        <f aca="true" t="shared" si="2" ref="E10:H10">SUM(E11:E18)</f>
        <v>1046373857.1700002</v>
      </c>
      <c r="F10" s="25">
        <f t="shared" si="2"/>
        <v>5623330377.609994</v>
      </c>
      <c r="G10" s="25">
        <f t="shared" si="2"/>
        <v>1048706300.4300001</v>
      </c>
      <c r="H10" s="25">
        <f t="shared" si="2"/>
        <v>980958530.6799997</v>
      </c>
      <c r="I10" s="25">
        <f>F10-G10</f>
        <v>4574624077.179994</v>
      </c>
    </row>
    <row r="11" spans="1:9" ht="15">
      <c r="A11" s="13"/>
      <c r="B11" s="9"/>
      <c r="C11" s="3" t="s">
        <v>4</v>
      </c>
      <c r="D11" s="26">
        <v>3439142641.7499957</v>
      </c>
      <c r="E11" s="26">
        <v>269348840.15</v>
      </c>
      <c r="F11" s="26">
        <v>3708491481.899993</v>
      </c>
      <c r="G11" s="26">
        <v>791308029.8000001</v>
      </c>
      <c r="H11" s="26">
        <v>738677100.2299998</v>
      </c>
      <c r="I11" s="26">
        <f aca="true" t="shared" si="3" ref="I11:I18">F11-G11</f>
        <v>2917183452.0999928</v>
      </c>
    </row>
    <row r="12" spans="1:9" ht="15">
      <c r="A12" s="13"/>
      <c r="B12" s="9"/>
      <c r="C12" s="3" t="s">
        <v>5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f t="shared" si="3"/>
        <v>0</v>
      </c>
    </row>
    <row r="13" spans="1:9" ht="15">
      <c r="A13" s="13"/>
      <c r="B13" s="9"/>
      <c r="C13" s="3" t="s">
        <v>6</v>
      </c>
      <c r="D13" s="26">
        <v>236079190.60000017</v>
      </c>
      <c r="E13" s="26">
        <v>8848469.26</v>
      </c>
      <c r="F13" s="26">
        <v>244927659.86000016</v>
      </c>
      <c r="G13" s="26">
        <v>53189954.879999995</v>
      </c>
      <c r="H13" s="26">
        <v>52106765.03999999</v>
      </c>
      <c r="I13" s="26">
        <f t="shared" si="3"/>
        <v>191737704.98000017</v>
      </c>
    </row>
    <row r="14" spans="1:9" ht="15">
      <c r="A14" s="13"/>
      <c r="B14" s="9"/>
      <c r="C14" s="3" t="s">
        <v>7</v>
      </c>
      <c r="D14" s="26">
        <v>94083715.16000003</v>
      </c>
      <c r="E14" s="26">
        <v>35146809.44</v>
      </c>
      <c r="F14" s="26">
        <v>129230524.60000004</v>
      </c>
      <c r="G14" s="26">
        <v>31754539.58999999</v>
      </c>
      <c r="H14" s="26">
        <v>28299575.389999997</v>
      </c>
      <c r="I14" s="26">
        <f t="shared" si="3"/>
        <v>97475985.01000005</v>
      </c>
    </row>
    <row r="15" spans="1:9" ht="15">
      <c r="A15" s="13"/>
      <c r="B15" s="9"/>
      <c r="C15" s="3" t="s">
        <v>8</v>
      </c>
      <c r="D15" s="26">
        <v>4763355.5</v>
      </c>
      <c r="E15" s="26">
        <v>36420.880000000005</v>
      </c>
      <c r="F15" s="26">
        <v>4799776.380000001</v>
      </c>
      <c r="G15" s="26">
        <v>920872.91</v>
      </c>
      <c r="H15" s="26">
        <v>897769.0100000001</v>
      </c>
      <c r="I15" s="26">
        <f t="shared" si="3"/>
        <v>3878903.4700000007</v>
      </c>
    </row>
    <row r="16" spans="1:9" ht="15">
      <c r="A16" s="13"/>
      <c r="B16" s="9"/>
      <c r="C16" s="3" t="s">
        <v>9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f t="shared" si="3"/>
        <v>0</v>
      </c>
    </row>
    <row r="17" spans="1:10" ht="15">
      <c r="A17" s="13"/>
      <c r="B17" s="9"/>
      <c r="C17" s="3" t="s">
        <v>10</v>
      </c>
      <c r="D17" s="26">
        <v>206008526.62000006</v>
      </c>
      <c r="E17" s="26">
        <v>14689000.68</v>
      </c>
      <c r="F17" s="26">
        <v>220697527.30000007</v>
      </c>
      <c r="G17" s="26">
        <v>33302871.389999997</v>
      </c>
      <c r="H17" s="26">
        <v>31369613.64</v>
      </c>
      <c r="I17" s="26">
        <f t="shared" si="3"/>
        <v>187394655.9100001</v>
      </c>
      <c r="J17" s="18"/>
    </row>
    <row r="18" spans="1:9" ht="15">
      <c r="A18" s="13"/>
      <c r="B18" s="9"/>
      <c r="C18" s="3" t="s">
        <v>11</v>
      </c>
      <c r="D18" s="26">
        <v>596879090.81</v>
      </c>
      <c r="E18" s="26">
        <v>718304316.7600002</v>
      </c>
      <c r="F18" s="26">
        <v>1315183407.5700004</v>
      </c>
      <c r="G18" s="26">
        <v>138230031.86000004</v>
      </c>
      <c r="H18" s="26">
        <v>129607707.37000005</v>
      </c>
      <c r="I18" s="26">
        <f t="shared" si="3"/>
        <v>1176953375.7100003</v>
      </c>
    </row>
    <row r="19" spans="1:9" ht="15">
      <c r="A19" s="13"/>
      <c r="B19" s="21" t="s">
        <v>12</v>
      </c>
      <c r="C19" s="20"/>
      <c r="D19" s="25">
        <f>SUM(D20:D22)</f>
        <v>979902305.4699999</v>
      </c>
      <c r="E19" s="25">
        <f aca="true" t="shared" si="4" ref="E19:H19">SUM(E20:E22)</f>
        <v>17898626.780000005</v>
      </c>
      <c r="F19" s="25">
        <f t="shared" si="4"/>
        <v>997800932.2499996</v>
      </c>
      <c r="G19" s="25">
        <f t="shared" si="4"/>
        <v>198907821.89000013</v>
      </c>
      <c r="H19" s="25">
        <f t="shared" si="4"/>
        <v>194738894.6700002</v>
      </c>
      <c r="I19" s="25">
        <f>F19-G19</f>
        <v>798893110.3599995</v>
      </c>
    </row>
    <row r="20" spans="1:9" ht="15">
      <c r="A20" s="13"/>
      <c r="B20" s="9"/>
      <c r="C20" s="3" t="s">
        <v>13</v>
      </c>
      <c r="D20" s="26">
        <v>473348935.15</v>
      </c>
      <c r="E20" s="26">
        <v>6201247.5600000005</v>
      </c>
      <c r="F20" s="26">
        <v>479550182.71</v>
      </c>
      <c r="G20" s="26">
        <v>85120047.31000002</v>
      </c>
      <c r="H20" s="26">
        <v>83738568.84000002</v>
      </c>
      <c r="I20" s="26">
        <f aca="true" t="shared" si="5" ref="I20:I22">F20-G20</f>
        <v>394430135.4</v>
      </c>
    </row>
    <row r="21" spans="1:9" ht="15">
      <c r="A21" s="13"/>
      <c r="B21" s="9"/>
      <c r="C21" s="3" t="s">
        <v>14</v>
      </c>
      <c r="D21" s="26">
        <v>506553370.31999993</v>
      </c>
      <c r="E21" s="26">
        <v>11697379.220000004</v>
      </c>
      <c r="F21" s="26">
        <v>518250749.53999966</v>
      </c>
      <c r="G21" s="26">
        <v>113787774.58000012</v>
      </c>
      <c r="H21" s="26">
        <v>111000325.83000018</v>
      </c>
      <c r="I21" s="26">
        <f t="shared" si="5"/>
        <v>404462974.95999956</v>
      </c>
    </row>
    <row r="22" spans="1:9" ht="15">
      <c r="A22" s="13"/>
      <c r="B22" s="9"/>
      <c r="C22" s="3" t="s">
        <v>15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f t="shared" si="5"/>
        <v>0</v>
      </c>
    </row>
    <row r="23" spans="1:9" ht="15">
      <c r="A23" s="13"/>
      <c r="B23" s="21" t="s">
        <v>16</v>
      </c>
      <c r="C23" s="20"/>
      <c r="D23" s="25">
        <f>SUM(D24:D25)</f>
        <v>145255369.92000002</v>
      </c>
      <c r="E23" s="25">
        <f aca="true" t="shared" si="6" ref="E23:H23">SUM(E24:E25)</f>
        <v>1508059.8599999999</v>
      </c>
      <c r="F23" s="25">
        <f t="shared" si="6"/>
        <v>146763429.77999997</v>
      </c>
      <c r="G23" s="25">
        <f t="shared" si="6"/>
        <v>38430604.48</v>
      </c>
      <c r="H23" s="25">
        <f t="shared" si="6"/>
        <v>37786787.28</v>
      </c>
      <c r="I23" s="25">
        <f>F23-G23</f>
        <v>108332825.29999998</v>
      </c>
    </row>
    <row r="24" spans="1:9" ht="15">
      <c r="A24" s="13"/>
      <c r="B24" s="9"/>
      <c r="C24" s="3" t="s">
        <v>17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f>F24-G24</f>
        <v>0</v>
      </c>
    </row>
    <row r="25" spans="1:9" ht="15">
      <c r="A25" s="13"/>
      <c r="B25" s="9"/>
      <c r="C25" s="3" t="s">
        <v>18</v>
      </c>
      <c r="D25" s="26">
        <v>145255369.92000002</v>
      </c>
      <c r="E25" s="26">
        <v>1508059.8599999999</v>
      </c>
      <c r="F25" s="26">
        <v>146763429.77999997</v>
      </c>
      <c r="G25" s="26">
        <v>38430604.48</v>
      </c>
      <c r="H25" s="26">
        <v>37786787.28</v>
      </c>
      <c r="I25" s="26">
        <f>F25-G25</f>
        <v>108332825.29999998</v>
      </c>
    </row>
    <row r="26" spans="1:9" ht="15">
      <c r="A26" s="13"/>
      <c r="B26" s="21" t="s">
        <v>19</v>
      </c>
      <c r="C26" s="20"/>
      <c r="D26" s="25">
        <f>SUM(D27:D30)</f>
        <v>0</v>
      </c>
      <c r="E26" s="25">
        <f aca="true" t="shared" si="7" ref="E26:H26">SUM(E27:E30)</f>
        <v>0</v>
      </c>
      <c r="F26" s="25">
        <f t="shared" si="7"/>
        <v>0</v>
      </c>
      <c r="G26" s="25">
        <f t="shared" si="7"/>
        <v>0</v>
      </c>
      <c r="H26" s="25">
        <f t="shared" si="7"/>
        <v>0</v>
      </c>
      <c r="I26" s="25">
        <f>F26-G26</f>
        <v>0</v>
      </c>
    </row>
    <row r="27" spans="1:9" ht="15">
      <c r="A27" s="13"/>
      <c r="B27" s="9"/>
      <c r="C27" s="3" t="s">
        <v>20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f aca="true" t="shared" si="8" ref="I27:I30">F27-G27</f>
        <v>0</v>
      </c>
    </row>
    <row r="28" spans="1:9" ht="15">
      <c r="A28" s="13"/>
      <c r="B28" s="9"/>
      <c r="C28" s="3" t="s">
        <v>21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f t="shared" si="8"/>
        <v>0</v>
      </c>
    </row>
    <row r="29" spans="1:9" ht="15">
      <c r="A29" s="13"/>
      <c r="B29" s="9"/>
      <c r="C29" s="3" t="s">
        <v>22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f t="shared" si="8"/>
        <v>0</v>
      </c>
    </row>
    <row r="30" spans="1:9" ht="15">
      <c r="A30" s="13"/>
      <c r="B30" s="9"/>
      <c r="C30" s="3" t="s">
        <v>23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f t="shared" si="8"/>
        <v>0</v>
      </c>
    </row>
    <row r="31" spans="1:9" ht="15">
      <c r="A31" s="13"/>
      <c r="B31" s="21" t="s">
        <v>24</v>
      </c>
      <c r="C31" s="20"/>
      <c r="D31" s="25">
        <f>D32</f>
        <v>0</v>
      </c>
      <c r="E31" s="25">
        <f aca="true" t="shared" si="9" ref="E31:H31">E32</f>
        <v>0</v>
      </c>
      <c r="F31" s="25">
        <f t="shared" si="9"/>
        <v>0</v>
      </c>
      <c r="G31" s="25">
        <f t="shared" si="9"/>
        <v>0</v>
      </c>
      <c r="H31" s="25">
        <f t="shared" si="9"/>
        <v>0</v>
      </c>
      <c r="I31" s="25">
        <f>F31-G31</f>
        <v>0</v>
      </c>
    </row>
    <row r="32" spans="1:9" ht="15">
      <c r="A32" s="13"/>
      <c r="B32" s="9"/>
      <c r="C32" s="3" t="s">
        <v>25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f aca="true" t="shared" si="10" ref="I32:I35">F32-G32</f>
        <v>0</v>
      </c>
    </row>
    <row r="33" spans="1:9" ht="15">
      <c r="A33" s="13" t="s">
        <v>26</v>
      </c>
      <c r="B33" s="9"/>
      <c r="C33" s="3"/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f t="shared" si="10"/>
        <v>0</v>
      </c>
    </row>
    <row r="34" spans="1:9" ht="15">
      <c r="A34" s="13" t="s">
        <v>27</v>
      </c>
      <c r="B34" s="9"/>
      <c r="C34" s="3"/>
      <c r="D34" s="26">
        <v>139471285.24</v>
      </c>
      <c r="E34" s="26">
        <v>0</v>
      </c>
      <c r="F34" s="26">
        <v>139471285.24</v>
      </c>
      <c r="G34" s="26">
        <v>33005762.549999997</v>
      </c>
      <c r="H34" s="26">
        <v>33005762.549999997</v>
      </c>
      <c r="I34" s="26">
        <f t="shared" si="10"/>
        <v>106465522.69000001</v>
      </c>
    </row>
    <row r="35" spans="1:9" ht="15">
      <c r="A35" s="13" t="s">
        <v>28</v>
      </c>
      <c r="B35" s="9"/>
      <c r="C35" s="3"/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f t="shared" si="10"/>
        <v>0</v>
      </c>
    </row>
    <row r="36" spans="1:9" ht="15">
      <c r="A36" s="14"/>
      <c r="B36" s="10"/>
      <c r="C36" s="4"/>
      <c r="D36" s="27"/>
      <c r="E36" s="27"/>
      <c r="F36" s="27"/>
      <c r="G36" s="27"/>
      <c r="H36" s="27"/>
      <c r="I36" s="27"/>
    </row>
    <row r="37" spans="1:9" ht="15">
      <c r="A37" s="15"/>
      <c r="B37" s="11" t="s">
        <v>36</v>
      </c>
      <c r="C37" s="5"/>
      <c r="D37" s="28">
        <f>D35+D34+D33+D6</f>
        <v>5841585481.069996</v>
      </c>
      <c r="E37" s="28">
        <f aca="true" t="shared" si="11" ref="E37:H37">E35+E34+E33+E6</f>
        <v>1065780543.8100002</v>
      </c>
      <c r="F37" s="28">
        <f t="shared" si="11"/>
        <v>6907366024.879993</v>
      </c>
      <c r="G37" s="28">
        <f t="shared" si="11"/>
        <v>1319050489.3500001</v>
      </c>
      <c r="H37" s="28">
        <f t="shared" si="11"/>
        <v>1246489975.1799998</v>
      </c>
      <c r="I37" s="28">
        <f>F37-G37</f>
        <v>5588315535.529993</v>
      </c>
    </row>
    <row r="54" spans="3:8" ht="15">
      <c r="C54" s="29" t="s">
        <v>42</v>
      </c>
      <c r="F54" s="46" t="s">
        <v>43</v>
      </c>
      <c r="G54" s="46"/>
      <c r="H54" s="46"/>
    </row>
    <row r="55" spans="3:8" ht="15">
      <c r="C55" s="30" t="s">
        <v>44</v>
      </c>
      <c r="F55" s="31" t="s">
        <v>45</v>
      </c>
      <c r="G55" s="31"/>
      <c r="H55" s="31"/>
    </row>
  </sheetData>
  <sheetProtection formatCells="0" formatColumns="0" formatRows="0" autoFilter="0"/>
  <protectedRanges>
    <protectedRange sqref="B38:I52 B57:I65523 B53:B56 I53:I56" name="Rango1"/>
    <protectedRange sqref="I37 C7:I7 C10:I10 C19:I19 B8:I9 B11:I18 B20:I22 J17 B24:I25 B27:I30 B32:I36 C23:I23 C26:I26 C31:I31" name="Rango1_3"/>
    <protectedRange sqref="D4:I6" name="Rango1_2_2"/>
    <protectedRange sqref="B37:H37" name="Rango1_1_2"/>
    <protectedRange sqref="F54:H55 E53:H53 E54:F56 E56:H56 C53:D56" name="Rango1_1"/>
  </protectedRanges>
  <mergeCells count="6">
    <mergeCell ref="F55:H55"/>
    <mergeCell ref="D2:H2"/>
    <mergeCell ref="I2:I3"/>
    <mergeCell ref="A1:I1"/>
    <mergeCell ref="A2:C4"/>
    <mergeCell ref="F54:H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ignoredErrors>
    <ignoredError sqref="D6:I37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cp:lastPrinted>2021-04-23T17:20:25Z</cp:lastPrinted>
  <dcterms:created xsi:type="dcterms:W3CDTF">2012-12-11T21:13:37Z</dcterms:created>
  <dcterms:modified xsi:type="dcterms:W3CDTF">2021-05-04T18:02:30Z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